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1355" windowHeight="8520" tabRatio="947" activeTab="0"/>
  </bookViews>
  <sheets>
    <sheet name="3 день19.05" sheetId="1" r:id="rId1"/>
  </sheets>
  <definedNames>
    <definedName name="_xlnm.Print_Area" localSheetId="0">'3 день19.05'!$A$5:$I$64</definedName>
  </definedNames>
  <calcPr fullCalcOnLoad="1"/>
</workbook>
</file>

<file path=xl/sharedStrings.xml><?xml version="1.0" encoding="utf-8"?>
<sst xmlns="http://schemas.openxmlformats.org/spreadsheetml/2006/main" count="94" uniqueCount="57">
  <si>
    <t>№</t>
  </si>
  <si>
    <t>рец.</t>
  </si>
  <si>
    <t>Прием пищи,</t>
  </si>
  <si>
    <t>наименование блюда</t>
  </si>
  <si>
    <t>Б</t>
  </si>
  <si>
    <t>Ж</t>
  </si>
  <si>
    <t>У</t>
  </si>
  <si>
    <t>Итого</t>
  </si>
  <si>
    <t>Всего за день</t>
  </si>
  <si>
    <t>Хлеб ржаной</t>
  </si>
  <si>
    <t>Пром.</t>
  </si>
  <si>
    <t xml:space="preserve">
</t>
  </si>
  <si>
    <t xml:space="preserve">М Е Н Ю </t>
  </si>
  <si>
    <t>Масса порции         (г)</t>
  </si>
  <si>
    <t>Пищевые вещества                             (г)</t>
  </si>
  <si>
    <t>Энергетическая ценность          (ккал)</t>
  </si>
  <si>
    <t>Цена                      ( руб.,коп.)</t>
  </si>
  <si>
    <t>ОБЕД     7-11 лет</t>
  </si>
  <si>
    <t>ОБЕД    с 11 лет и старше</t>
  </si>
  <si>
    <t>Хлеб пшеничный витаминизированный</t>
  </si>
  <si>
    <t>250/10</t>
  </si>
  <si>
    <t>200/0,06</t>
  </si>
  <si>
    <t>200/0,07</t>
  </si>
  <si>
    <t>вит "С" (мг)</t>
  </si>
  <si>
    <t>ООО "Комбинат школьного питания"</t>
  </si>
  <si>
    <t>цена</t>
  </si>
  <si>
    <t xml:space="preserve">ЗАВТРАК с 7 до 11 лет </t>
  </si>
  <si>
    <t>СТН 40/8</t>
  </si>
  <si>
    <t>Запеканка картофельная, фаршированная отварным мясом говядины (вариант 2)</t>
  </si>
  <si>
    <t>Кофейный напиток</t>
  </si>
  <si>
    <t>150/50</t>
  </si>
  <si>
    <t xml:space="preserve">Пром. </t>
  </si>
  <si>
    <t>18,45</t>
  </si>
  <si>
    <t>Яблоко</t>
  </si>
  <si>
    <t>ЗАВТРАК с  11 лет и старше</t>
  </si>
  <si>
    <t>Хлеб пшеничный витаминизированый</t>
  </si>
  <si>
    <t>СТН 22/1</t>
  </si>
  <si>
    <t>Салат из св. огуров с маслом растительным</t>
  </si>
  <si>
    <t xml:space="preserve">СТН 25/2 </t>
  </si>
  <si>
    <t>Борщ со св.капустой и   сметаной</t>
  </si>
  <si>
    <t>200/5</t>
  </si>
  <si>
    <t>Сердце тушенное в томатном соусе, с овощами</t>
  </si>
  <si>
    <t>стн59/3</t>
  </si>
  <si>
    <t xml:space="preserve">Каша гречневая рассыпчатая </t>
  </si>
  <si>
    <t>стн 1/10</t>
  </si>
  <si>
    <t>Компот из св. яблок и кураги витаминизированный</t>
  </si>
  <si>
    <t xml:space="preserve">Каша гречневая рассыпчатая  </t>
  </si>
  <si>
    <t>МЕНЮ свободного выбора блюд (вариант 1)</t>
  </si>
  <si>
    <t xml:space="preserve">Запеканка картофельная, фаршированная отварным мясом говядины </t>
  </si>
  <si>
    <t>684/685</t>
  </si>
  <si>
    <t>Чай с сахаром</t>
  </si>
  <si>
    <t>Пром</t>
  </si>
  <si>
    <t>МЕНЮ свободного выбора блюд (вариант 2)</t>
  </si>
  <si>
    <t>Зав.производством /шеф-повар/: ______________________/ ______________________/</t>
  </si>
  <si>
    <t>Бухгалтер  : ________________________________/ Шадрина Н.И. /</t>
  </si>
  <si>
    <t>Директор школы:____________________________/____________________/</t>
  </si>
  <si>
    <t>"28" мая    2021г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</si>
</sst>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&quot; &quot;?/2"/>
    <numFmt numFmtId="180" formatCode="0.0000"/>
    <numFmt numFmtId="181" formatCode="0.00000"/>
    <numFmt numFmtId="182" formatCode="0.000000"/>
    <numFmt numFmtId="183" formatCode="0.0000000"/>
    <numFmt numFmtId="184" formatCode="0.0000E+00"/>
    <numFmt numFmtId="185" formatCode="0.000E+00"/>
    <numFmt numFmtId="186" formatCode="0.0E+00"/>
    <numFmt numFmtId="187" formatCode="0E+00"/>
    <numFmt numFmtId="188" formatCode="0.0&quot; кг&quot;"/>
    <numFmt numFmtId="189" formatCode="0.00&quot; кг&quot;"/>
  </numFmts>
  <fonts count="65">
    <font>
      <u val="doubleAccounting"/>
      <sz val="16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12"/>
      <name val="Times New Roman"/>
      <family val="1"/>
    </font>
    <font>
      <sz val="20"/>
      <name val="Arial Cyr"/>
      <family val="0"/>
    </font>
    <font>
      <b/>
      <sz val="26"/>
      <name val="Times New Roman"/>
      <family val="1"/>
    </font>
    <font>
      <u val="doubleAccounting"/>
      <sz val="11"/>
      <color indexed="63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Arial Cyr"/>
      <family val="0"/>
    </font>
    <font>
      <b/>
      <sz val="20"/>
      <name val="Arial Cyr"/>
      <family val="0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sz val="26"/>
      <color indexed="8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6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77" fontId="9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177" fontId="9" fillId="0" borderId="14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77" fontId="9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77" fontId="6" fillId="0" borderId="0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177" fontId="6" fillId="0" borderId="12" xfId="0" applyNumberFormat="1" applyFont="1" applyBorder="1" applyAlignment="1">
      <alignment horizontal="center" vertical="top" wrapText="1"/>
    </xf>
    <xf numFmtId="177" fontId="9" fillId="0" borderId="11" xfId="0" applyNumberFormat="1" applyFont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right" vertical="top" wrapText="1"/>
    </xf>
    <xf numFmtId="0" fontId="9" fillId="33" borderId="19" xfId="0" applyFont="1" applyFill="1" applyBorder="1" applyAlignment="1">
      <alignment horizontal="center" vertical="top" wrapText="1"/>
    </xf>
    <xf numFmtId="177" fontId="9" fillId="33" borderId="19" xfId="0" applyNumberFormat="1" applyFont="1" applyFill="1" applyBorder="1" applyAlignment="1">
      <alignment horizontal="center" vertical="top" wrapText="1"/>
    </xf>
    <xf numFmtId="2" fontId="22" fillId="33" borderId="19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2" fontId="23" fillId="33" borderId="19" xfId="0" applyNumberFormat="1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7" fontId="6" fillId="0" borderId="23" xfId="0" applyNumberFormat="1" applyFont="1" applyBorder="1" applyAlignment="1">
      <alignment horizontal="center" vertical="top" wrapText="1"/>
    </xf>
    <xf numFmtId="177" fontId="9" fillId="0" borderId="22" xfId="0" applyNumberFormat="1" applyFont="1" applyFill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 vertical="top" wrapText="1"/>
    </xf>
    <xf numFmtId="0" fontId="24" fillId="0" borderId="25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177" fontId="26" fillId="0" borderId="26" xfId="0" applyNumberFormat="1" applyFont="1" applyBorder="1" applyAlignment="1">
      <alignment horizontal="center" vertical="top" wrapText="1"/>
    </xf>
    <xf numFmtId="2" fontId="21" fillId="0" borderId="27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center" vertical="top" wrapText="1"/>
    </xf>
    <xf numFmtId="0" fontId="24" fillId="0" borderId="28" xfId="0" applyFont="1" applyBorder="1" applyAlignment="1">
      <alignment vertical="top" wrapText="1"/>
    </xf>
    <xf numFmtId="0" fontId="24" fillId="0" borderId="28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177" fontId="6" fillId="0" borderId="30" xfId="0" applyNumberFormat="1" applyFont="1" applyBorder="1" applyAlignment="1">
      <alignment horizontal="center" vertical="top" wrapText="1"/>
    </xf>
    <xf numFmtId="177" fontId="9" fillId="0" borderId="28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24" fillId="0" borderId="31" xfId="0" applyFont="1" applyFill="1" applyBorder="1" applyAlignment="1">
      <alignment vertical="top" wrapText="1"/>
    </xf>
    <xf numFmtId="0" fontId="27" fillId="0" borderId="3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177" fontId="9" fillId="0" borderId="25" xfId="0" applyNumberFormat="1" applyFont="1" applyBorder="1" applyAlignment="1">
      <alignment horizontal="center" vertical="top" wrapText="1"/>
    </xf>
    <xf numFmtId="0" fontId="11" fillId="33" borderId="32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right" vertical="top" wrapText="1"/>
    </xf>
    <xf numFmtId="0" fontId="20" fillId="33" borderId="33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177" fontId="9" fillId="33" borderId="33" xfId="0" applyNumberFormat="1" applyFont="1" applyFill="1" applyBorder="1" applyAlignment="1">
      <alignment horizontal="center" vertical="top" wrapText="1"/>
    </xf>
    <xf numFmtId="2" fontId="22" fillId="33" borderId="34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77" fontId="9" fillId="0" borderId="17" xfId="0" applyNumberFormat="1" applyFont="1" applyBorder="1" applyAlignment="1">
      <alignment horizontal="center" vertical="top" wrapText="1"/>
    </xf>
    <xf numFmtId="177" fontId="9" fillId="0" borderId="35" xfId="0" applyNumberFormat="1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177" fontId="9" fillId="0" borderId="12" xfId="0" applyNumberFormat="1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177" fontId="9" fillId="0" borderId="15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right" vertical="top" wrapText="1"/>
    </xf>
    <xf numFmtId="0" fontId="23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177" fontId="6" fillId="0" borderId="37" xfId="0" applyNumberFormat="1" applyFont="1" applyBorder="1" applyAlignment="1">
      <alignment horizontal="center" vertical="top" wrapText="1"/>
    </xf>
    <xf numFmtId="177" fontId="9" fillId="0" borderId="37" xfId="0" applyNumberFormat="1" applyFont="1" applyFill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177" fontId="9" fillId="0" borderId="37" xfId="0" applyNumberFormat="1" applyFont="1" applyBorder="1" applyAlignment="1">
      <alignment horizontal="center" vertical="top" wrapText="1"/>
    </xf>
    <xf numFmtId="177" fontId="9" fillId="0" borderId="22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0" fillId="33" borderId="38" xfId="0" applyFont="1" applyFill="1" applyBorder="1" applyAlignment="1">
      <alignment horizontal="center" vertical="top" wrapText="1"/>
    </xf>
    <xf numFmtId="0" fontId="9" fillId="33" borderId="39" xfId="0" applyFont="1" applyFill="1" applyBorder="1" applyAlignment="1">
      <alignment horizontal="right" vertical="top" wrapText="1"/>
    </xf>
    <xf numFmtId="0" fontId="20" fillId="33" borderId="39" xfId="0" applyFont="1" applyFill="1" applyBorder="1" applyAlignment="1">
      <alignment horizontal="center" vertical="top" wrapText="1"/>
    </xf>
    <xf numFmtId="0" fontId="9" fillId="33" borderId="39" xfId="0" applyFont="1" applyFill="1" applyBorder="1" applyAlignment="1">
      <alignment horizontal="center" vertical="top" wrapText="1"/>
    </xf>
    <xf numFmtId="2" fontId="23" fillId="33" borderId="40" xfId="0" applyNumberFormat="1" applyFont="1" applyFill="1" applyBorder="1" applyAlignment="1">
      <alignment horizontal="center" vertical="top" wrapText="1"/>
    </xf>
    <xf numFmtId="0" fontId="30" fillId="33" borderId="1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5" fillId="0" borderId="15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7</xdr:row>
      <xdr:rowOff>9525</xdr:rowOff>
    </xdr:from>
    <xdr:to>
      <xdr:col>1</xdr:col>
      <xdr:colOff>2752725</xdr:colOff>
      <xdr:row>11</xdr:row>
      <xdr:rowOff>228600</xdr:rowOff>
    </xdr:to>
    <xdr:pic>
      <xdr:nvPicPr>
        <xdr:cNvPr id="1" name="Picture 1" descr="МП &quot;Комбинат школьного питания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95350"/>
          <a:ext cx="30765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45</xdr:row>
      <xdr:rowOff>352425</xdr:rowOff>
    </xdr:from>
    <xdr:to>
      <xdr:col>0</xdr:col>
      <xdr:colOff>962025</xdr:colOff>
      <xdr:row>46</xdr:row>
      <xdr:rowOff>409575</xdr:rowOff>
    </xdr:to>
    <xdr:pic>
      <xdr:nvPicPr>
        <xdr:cNvPr id="2" name="Picture 2" descr="Накормить нехочуху... (без рецептов - оформление детских блюд )- 2 продолжение - Я-МАМА.Р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849975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76200</xdr:rowOff>
    </xdr:from>
    <xdr:to>
      <xdr:col>0</xdr:col>
      <xdr:colOff>876300</xdr:colOff>
      <xdr:row>51</xdr:row>
      <xdr:rowOff>438150</xdr:rowOff>
    </xdr:to>
    <xdr:pic>
      <xdr:nvPicPr>
        <xdr:cNvPr id="3" name="Picture 2" descr="Накормить нехочуху... (без рецептов - оформление детских блюд )- 2 продолжение - Я-МАМА.Р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0312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7:O69"/>
  <sheetViews>
    <sheetView tabSelected="1" zoomScale="60" zoomScaleNormal="60" zoomScaleSheetLayoutView="75" zoomScalePageLayoutView="0" workbookViewId="0" topLeftCell="A64">
      <selection activeCell="F10" sqref="F10:I10"/>
    </sheetView>
  </sheetViews>
  <sheetFormatPr defaultColWidth="9.23046875" defaultRowHeight="20.25"/>
  <cols>
    <col min="1" max="1" width="9.69140625" style="1" customWidth="1"/>
    <col min="2" max="2" width="58.37890625" style="1" customWidth="1"/>
    <col min="3" max="3" width="14.23046875" style="1" customWidth="1"/>
    <col min="4" max="4" width="8" style="1" customWidth="1"/>
    <col min="5" max="5" width="8.69140625" style="1" customWidth="1"/>
    <col min="6" max="6" width="7.69140625" style="1" customWidth="1"/>
    <col min="7" max="7" width="7.37890625" style="1" customWidth="1"/>
    <col min="8" max="8" width="5.921875" style="1" customWidth="1"/>
    <col min="9" max="9" width="13.30859375" style="1" customWidth="1"/>
    <col min="10" max="10" width="8.69140625" style="1" customWidth="1"/>
    <col min="11" max="11" width="8.76953125" style="1" customWidth="1"/>
    <col min="12" max="12" width="8.921875" style="1" customWidth="1"/>
    <col min="13" max="13" width="9.37890625" style="1" customWidth="1"/>
    <col min="14" max="14" width="9.4609375" style="1" customWidth="1"/>
    <col min="15" max="16384" width="8.69140625" style="1" customWidth="1"/>
  </cols>
  <sheetData>
    <row r="1" ht="18" hidden="1"/>
    <row r="2" ht="18" hidden="1"/>
    <row r="3" ht="18" hidden="1"/>
    <row r="6" ht="4.5" customHeight="1"/>
    <row r="7" spans="9:10" ht="24.75" customHeight="1">
      <c r="I7" s="156"/>
      <c r="J7" s="156"/>
    </row>
    <row r="8" spans="2:9" ht="30" customHeight="1">
      <c r="B8" s="157" t="s">
        <v>24</v>
      </c>
      <c r="C8" s="157"/>
      <c r="D8" s="157"/>
      <c r="E8" s="157"/>
      <c r="F8" s="157"/>
      <c r="I8" s="28"/>
    </row>
    <row r="9" spans="2:6" ht="24.75" customHeight="1">
      <c r="B9" s="157"/>
      <c r="C9" s="157"/>
      <c r="D9" s="157"/>
      <c r="E9" s="157"/>
      <c r="F9" s="157"/>
    </row>
    <row r="10" spans="6:14" ht="22.5" customHeight="1">
      <c r="F10" s="158" t="s">
        <v>56</v>
      </c>
      <c r="G10" s="159"/>
      <c r="H10" s="159"/>
      <c r="I10" s="159"/>
      <c r="J10" s="18"/>
      <c r="K10" s="24"/>
      <c r="L10" s="27"/>
      <c r="M10" s="27"/>
      <c r="N10" s="27"/>
    </row>
    <row r="11" spans="1:14" ht="65.25" customHeight="1">
      <c r="A11" s="19" t="s">
        <v>11</v>
      </c>
      <c r="B11" s="20"/>
      <c r="C11" s="20"/>
      <c r="D11" s="160" t="s">
        <v>12</v>
      </c>
      <c r="E11" s="160"/>
      <c r="F11" s="160"/>
      <c r="G11" s="160"/>
      <c r="H11" s="160"/>
      <c r="I11" s="160"/>
      <c r="K11" s="27"/>
      <c r="L11" s="27"/>
      <c r="M11" s="27"/>
      <c r="N11" s="27"/>
    </row>
    <row r="12" spans="1:14" ht="37.5" customHeight="1" thickBot="1">
      <c r="A12" s="21"/>
      <c r="B12" s="21"/>
      <c r="C12" s="21"/>
      <c r="D12" s="161">
        <v>11</v>
      </c>
      <c r="E12" s="161"/>
      <c r="K12" s="14"/>
      <c r="L12" s="14"/>
      <c r="M12" s="14"/>
      <c r="N12" s="14"/>
    </row>
    <row r="13" spans="1:14" ht="38.25" customHeight="1" thickBot="1">
      <c r="A13" s="68" t="s">
        <v>0</v>
      </c>
      <c r="B13" s="69" t="s">
        <v>2</v>
      </c>
      <c r="C13" s="152" t="s">
        <v>13</v>
      </c>
      <c r="D13" s="150" t="s">
        <v>14</v>
      </c>
      <c r="E13" s="164"/>
      <c r="F13" s="165"/>
      <c r="G13" s="150" t="s">
        <v>15</v>
      </c>
      <c r="H13" s="152" t="s">
        <v>23</v>
      </c>
      <c r="I13" s="152" t="s">
        <v>16</v>
      </c>
      <c r="J13" s="27" t="s">
        <v>25</v>
      </c>
      <c r="K13" s="14"/>
      <c r="L13" s="14"/>
      <c r="M13" s="14"/>
      <c r="N13" s="14"/>
    </row>
    <row r="14" spans="1:14" ht="34.5" customHeight="1" hidden="1" thickBot="1">
      <c r="A14" s="70" t="s">
        <v>1</v>
      </c>
      <c r="B14" s="71" t="s">
        <v>3</v>
      </c>
      <c r="C14" s="162"/>
      <c r="D14" s="166"/>
      <c r="E14" s="167"/>
      <c r="F14" s="168"/>
      <c r="G14" s="151"/>
      <c r="H14" s="153"/>
      <c r="I14" s="153"/>
      <c r="J14" s="27"/>
      <c r="K14" s="23"/>
      <c r="L14" s="23"/>
      <c r="M14" s="23"/>
      <c r="N14" s="23"/>
    </row>
    <row r="15" spans="1:14" ht="44.25" customHeight="1" thickBot="1">
      <c r="A15" s="72"/>
      <c r="B15" s="73"/>
      <c r="C15" s="163"/>
      <c r="D15" s="74" t="s">
        <v>4</v>
      </c>
      <c r="E15" s="74" t="s">
        <v>5</v>
      </c>
      <c r="F15" s="74" t="s">
        <v>6</v>
      </c>
      <c r="G15" s="75"/>
      <c r="H15" s="75"/>
      <c r="I15" s="76"/>
      <c r="J15" s="14"/>
      <c r="K15" s="23"/>
      <c r="L15" s="23"/>
      <c r="M15" s="23"/>
      <c r="N15" s="23"/>
    </row>
    <row r="16" spans="1:14" ht="39" customHeight="1" thickBot="1">
      <c r="A16" s="2"/>
      <c r="B16" s="9" t="s">
        <v>26</v>
      </c>
      <c r="C16" s="40"/>
      <c r="D16" s="2"/>
      <c r="E16" s="2"/>
      <c r="F16" s="2"/>
      <c r="G16" s="8"/>
      <c r="H16" s="8"/>
      <c r="I16" s="6"/>
      <c r="J16" s="14"/>
      <c r="K16" s="23"/>
      <c r="L16" s="23"/>
      <c r="M16" s="23"/>
      <c r="N16" s="23"/>
    </row>
    <row r="17" spans="1:14" ht="45.75" customHeight="1">
      <c r="A17" s="49" t="s">
        <v>27</v>
      </c>
      <c r="B17" s="52" t="s">
        <v>28</v>
      </c>
      <c r="C17" s="53">
        <v>140</v>
      </c>
      <c r="D17" s="22">
        <v>15.2</v>
      </c>
      <c r="E17" s="22">
        <v>14.3</v>
      </c>
      <c r="F17" s="77">
        <v>39.7</v>
      </c>
      <c r="G17" s="78">
        <f>(D17+F17)*4+E17*9</f>
        <v>348.30000000000007</v>
      </c>
      <c r="H17" s="79">
        <v>0</v>
      </c>
      <c r="I17" s="51">
        <v>47.01</v>
      </c>
      <c r="J17" s="14"/>
      <c r="K17" s="14"/>
      <c r="L17" s="14"/>
      <c r="M17" s="14"/>
      <c r="N17" s="14"/>
    </row>
    <row r="18" spans="1:14" ht="34.5" customHeight="1">
      <c r="A18" s="80">
        <v>692</v>
      </c>
      <c r="B18" s="81" t="s">
        <v>29</v>
      </c>
      <c r="C18" s="82" t="s">
        <v>30</v>
      </c>
      <c r="D18" s="83">
        <v>3.8</v>
      </c>
      <c r="E18" s="83">
        <v>3.2</v>
      </c>
      <c r="F18" s="83">
        <v>20.17</v>
      </c>
      <c r="G18" s="84">
        <f>(D18*4)+(E18*9)+(F18*4)</f>
        <v>124.68</v>
      </c>
      <c r="H18" s="84">
        <v>0</v>
      </c>
      <c r="I18" s="85">
        <v>6.9</v>
      </c>
      <c r="J18" s="23"/>
      <c r="K18" s="14"/>
      <c r="L18" s="14"/>
      <c r="M18" s="14"/>
      <c r="N18" s="14"/>
    </row>
    <row r="19" spans="1:14" ht="41.25" customHeight="1" thickBot="1">
      <c r="A19" s="86" t="s">
        <v>31</v>
      </c>
      <c r="B19" s="57" t="s">
        <v>19</v>
      </c>
      <c r="C19" s="87" t="s">
        <v>32</v>
      </c>
      <c r="D19" s="37">
        <v>1.13</v>
      </c>
      <c r="E19" s="37">
        <v>0.3</v>
      </c>
      <c r="F19" s="37">
        <v>7.47</v>
      </c>
      <c r="G19" s="59">
        <f>(D19*4)+(E19*9)+(F19*4)</f>
        <v>37.099999999999994</v>
      </c>
      <c r="H19" s="59">
        <v>0</v>
      </c>
      <c r="I19" s="88">
        <v>1.15</v>
      </c>
      <c r="J19" s="23"/>
      <c r="K19" s="14"/>
      <c r="L19" s="14"/>
      <c r="M19" s="14"/>
      <c r="N19" s="14"/>
    </row>
    <row r="20" spans="1:14" ht="69.75" customHeight="1" thickBot="1">
      <c r="A20" s="42" t="s">
        <v>31</v>
      </c>
      <c r="B20" s="89" t="s">
        <v>33</v>
      </c>
      <c r="C20" s="90">
        <v>109.4</v>
      </c>
      <c r="D20" s="91">
        <v>0.5</v>
      </c>
      <c r="E20" s="91">
        <v>0.5</v>
      </c>
      <c r="F20" s="92">
        <v>11.5</v>
      </c>
      <c r="G20" s="93">
        <f>(D20+F20)*4+E20*9</f>
        <v>52.5</v>
      </c>
      <c r="H20" s="94">
        <v>0</v>
      </c>
      <c r="I20" s="44">
        <v>11.94</v>
      </c>
      <c r="J20" s="95">
        <f>I20/C20*1000</f>
        <v>109.14076782449725</v>
      </c>
      <c r="K20" s="14"/>
      <c r="L20" s="14"/>
      <c r="M20" s="14"/>
      <c r="N20" s="14"/>
    </row>
    <row r="21" spans="1:14" ht="47.25" customHeight="1" thickBot="1">
      <c r="A21" s="80"/>
      <c r="B21" s="96"/>
      <c r="C21" s="97"/>
      <c r="D21" s="98"/>
      <c r="E21" s="98"/>
      <c r="F21" s="98"/>
      <c r="G21" s="99"/>
      <c r="H21" s="99"/>
      <c r="I21" s="85"/>
      <c r="J21" s="95"/>
      <c r="K21" s="14"/>
      <c r="L21" s="14"/>
      <c r="M21" s="14"/>
      <c r="N21" s="14"/>
    </row>
    <row r="22" spans="1:14" ht="32.25" customHeight="1" thickBot="1" thickTop="1">
      <c r="A22" s="100"/>
      <c r="B22" s="101" t="s">
        <v>7</v>
      </c>
      <c r="C22" s="102"/>
      <c r="D22" s="103">
        <f>SUM(D18:D20)</f>
        <v>5.43</v>
      </c>
      <c r="E22" s="103">
        <f>SUM(E18:E20)</f>
        <v>4</v>
      </c>
      <c r="F22" s="103">
        <f>SUM(F18:F20)</f>
        <v>39.14</v>
      </c>
      <c r="G22" s="104">
        <f>SUM(G18:G20)</f>
        <v>214.28</v>
      </c>
      <c r="H22" s="104">
        <f>SUM(H18:H20)</f>
        <v>0</v>
      </c>
      <c r="I22" s="105">
        <f>SUM(I17:I21)</f>
        <v>67</v>
      </c>
      <c r="J22" s="14"/>
      <c r="K22" s="14"/>
      <c r="L22" s="14"/>
      <c r="M22" s="14"/>
      <c r="N22" s="14"/>
    </row>
    <row r="23" spans="1:14" ht="34.5" customHeight="1" thickBot="1" thickTop="1">
      <c r="A23" s="106"/>
      <c r="B23" s="9" t="s">
        <v>34</v>
      </c>
      <c r="C23" s="50"/>
      <c r="D23" s="11"/>
      <c r="E23" s="11"/>
      <c r="F23" s="11"/>
      <c r="G23" s="107"/>
      <c r="H23" s="108"/>
      <c r="I23" s="109"/>
      <c r="J23" s="14"/>
      <c r="K23" s="14"/>
      <c r="L23" s="14"/>
      <c r="M23" s="14"/>
      <c r="N23" s="14"/>
    </row>
    <row r="24" spans="1:14" ht="34.5" customHeight="1" thickBot="1">
      <c r="A24" s="42" t="s">
        <v>27</v>
      </c>
      <c r="B24" s="52" t="s">
        <v>28</v>
      </c>
      <c r="C24" s="55">
        <v>180</v>
      </c>
      <c r="D24" s="22">
        <v>17.9</v>
      </c>
      <c r="E24" s="22">
        <v>16.8</v>
      </c>
      <c r="F24" s="22">
        <v>46.7</v>
      </c>
      <c r="G24" s="12">
        <f>(D24*4)+(E24*9)+(F24*4)</f>
        <v>409.6</v>
      </c>
      <c r="H24" s="32"/>
      <c r="I24" s="44">
        <v>57.89</v>
      </c>
      <c r="J24" s="14"/>
      <c r="K24" s="14"/>
      <c r="L24" s="14"/>
      <c r="M24" s="14"/>
      <c r="N24" s="14"/>
    </row>
    <row r="25" spans="1:14" ht="34.5" customHeight="1" thickBot="1">
      <c r="A25" s="80">
        <v>692</v>
      </c>
      <c r="B25" s="81" t="s">
        <v>29</v>
      </c>
      <c r="C25" s="82" t="s">
        <v>30</v>
      </c>
      <c r="D25" s="83">
        <v>3.8</v>
      </c>
      <c r="E25" s="83">
        <v>3.2</v>
      </c>
      <c r="F25" s="83">
        <v>20.17</v>
      </c>
      <c r="G25" s="84">
        <f>(D25*4)+(E25*9)+(F25*4)</f>
        <v>124.68</v>
      </c>
      <c r="H25" s="84">
        <v>0</v>
      </c>
      <c r="I25" s="85">
        <v>6.9</v>
      </c>
      <c r="J25" s="14"/>
      <c r="K25" s="14"/>
      <c r="L25" s="14"/>
      <c r="M25" s="14"/>
      <c r="N25" s="14"/>
    </row>
    <row r="26" spans="1:14" ht="9.75" customHeight="1" hidden="1">
      <c r="A26" s="110" t="s">
        <v>10</v>
      </c>
      <c r="B26" s="52" t="s">
        <v>35</v>
      </c>
      <c r="C26" s="53">
        <v>20.3</v>
      </c>
      <c r="D26" s="37">
        <v>1.26</v>
      </c>
      <c r="E26" s="37">
        <v>0.34</v>
      </c>
      <c r="F26" s="37">
        <v>8.3</v>
      </c>
      <c r="G26" s="12">
        <f>(D26*4)+(E26*9)+(F26*4)</f>
        <v>41.300000000000004</v>
      </c>
      <c r="H26" s="12">
        <v>0</v>
      </c>
      <c r="I26" s="111">
        <v>1.27</v>
      </c>
      <c r="J26" s="14"/>
      <c r="K26" s="14"/>
      <c r="L26" s="14"/>
      <c r="M26" s="14"/>
      <c r="N26" s="14"/>
    </row>
    <row r="27" spans="1:15" ht="37.5" customHeight="1" thickBot="1">
      <c r="A27" s="42" t="s">
        <v>31</v>
      </c>
      <c r="B27" s="89" t="s">
        <v>33</v>
      </c>
      <c r="C27" s="90">
        <v>109.4</v>
      </c>
      <c r="D27" s="91">
        <v>0.5</v>
      </c>
      <c r="E27" s="91">
        <v>0.5</v>
      </c>
      <c r="F27" s="92">
        <v>11.5</v>
      </c>
      <c r="G27" s="93">
        <f>(D27+F27)*4+E27*9</f>
        <v>52.5</v>
      </c>
      <c r="H27" s="94">
        <v>0</v>
      </c>
      <c r="I27" s="44">
        <v>11.94</v>
      </c>
      <c r="J27" s="95">
        <f>I27/C27*1000</f>
        <v>109.14076782449725</v>
      </c>
      <c r="K27" s="14"/>
      <c r="L27" s="14"/>
      <c r="M27" s="14"/>
      <c r="N27" s="14"/>
      <c r="O27" s="13"/>
    </row>
    <row r="28" spans="1:15" ht="57" customHeight="1" thickBot="1">
      <c r="A28" s="80"/>
      <c r="B28" s="96"/>
      <c r="C28" s="97"/>
      <c r="D28" s="98"/>
      <c r="E28" s="98"/>
      <c r="F28" s="98"/>
      <c r="G28" s="99"/>
      <c r="H28" s="99"/>
      <c r="I28" s="85"/>
      <c r="J28" s="95"/>
      <c r="K28" s="14"/>
      <c r="L28" s="14"/>
      <c r="M28" s="14"/>
      <c r="N28" s="14"/>
      <c r="O28" s="13"/>
    </row>
    <row r="29" spans="1:15" ht="57.75" customHeight="1" thickBot="1" thickTop="1">
      <c r="A29" s="112"/>
      <c r="B29" s="61" t="s">
        <v>7</v>
      </c>
      <c r="C29" s="60"/>
      <c r="D29" s="62">
        <f>SUM(D24:D27)</f>
        <v>23.46</v>
      </c>
      <c r="E29" s="62">
        <f>SUM(E24:E27)</f>
        <v>20.84</v>
      </c>
      <c r="F29" s="62">
        <f>SUM(F24:F27)</f>
        <v>86.67</v>
      </c>
      <c r="G29" s="63">
        <f>SUM(G24:G27)</f>
        <v>628.0799999999999</v>
      </c>
      <c r="H29" s="63">
        <f>SUM(H24:H27)</f>
        <v>0</v>
      </c>
      <c r="I29" s="64">
        <f>SUM(I24:I28)</f>
        <v>78</v>
      </c>
      <c r="J29" s="14"/>
      <c r="K29" s="23"/>
      <c r="L29" s="23"/>
      <c r="M29" s="23"/>
      <c r="N29" s="23"/>
      <c r="O29" s="13"/>
    </row>
    <row r="30" spans="1:14" ht="35.25" customHeight="1" thickBot="1" thickTop="1">
      <c r="A30" s="4"/>
      <c r="B30" s="113" t="s">
        <v>17</v>
      </c>
      <c r="C30" s="39"/>
      <c r="D30" s="4"/>
      <c r="E30" s="4"/>
      <c r="F30" s="4"/>
      <c r="G30" s="114"/>
      <c r="H30" s="114"/>
      <c r="I30" s="47"/>
      <c r="J30" s="14"/>
      <c r="K30" s="23"/>
      <c r="L30" s="23"/>
      <c r="M30" s="23"/>
      <c r="N30" s="23"/>
    </row>
    <row r="31" spans="1:14" ht="42.75" customHeight="1">
      <c r="A31" s="115" t="s">
        <v>36</v>
      </c>
      <c r="B31" s="56" t="s">
        <v>37</v>
      </c>
      <c r="C31" s="116">
        <v>80</v>
      </c>
      <c r="D31" s="31">
        <v>0.42</v>
      </c>
      <c r="E31" s="31">
        <v>3</v>
      </c>
      <c r="F31" s="31">
        <v>1.38</v>
      </c>
      <c r="G31" s="32">
        <f>(D31+F31)*4+E31*9</f>
        <v>34.2</v>
      </c>
      <c r="H31" s="32">
        <v>0</v>
      </c>
      <c r="I31" s="111">
        <v>17.59</v>
      </c>
      <c r="J31" s="23"/>
      <c r="K31" s="23"/>
      <c r="L31" s="23"/>
      <c r="M31" s="23"/>
      <c r="N31" s="23"/>
    </row>
    <row r="32" spans="1:14" ht="40.5" customHeight="1" thickBot="1">
      <c r="A32" s="117" t="s">
        <v>38</v>
      </c>
      <c r="B32" s="81" t="s">
        <v>39</v>
      </c>
      <c r="C32" s="118" t="s">
        <v>40</v>
      </c>
      <c r="D32" s="98">
        <v>1.8</v>
      </c>
      <c r="E32" s="98">
        <v>4.2</v>
      </c>
      <c r="F32" s="98">
        <v>9.9</v>
      </c>
      <c r="G32" s="99">
        <f aca="true" t="shared" si="0" ref="G32:G37">(D32*4)+(E32*9)+(F32*4)</f>
        <v>84.60000000000001</v>
      </c>
      <c r="H32" s="99">
        <v>0</v>
      </c>
      <c r="I32" s="85">
        <v>6.92</v>
      </c>
      <c r="J32" s="23"/>
      <c r="K32" s="23"/>
      <c r="L32" s="23"/>
      <c r="M32" s="23"/>
      <c r="N32" s="23"/>
    </row>
    <row r="33" spans="1:14" ht="42.75" customHeight="1" thickBot="1">
      <c r="A33" s="42">
        <v>439</v>
      </c>
      <c r="B33" s="54" t="s">
        <v>41</v>
      </c>
      <c r="C33" s="55">
        <v>90</v>
      </c>
      <c r="D33" s="10">
        <v>11</v>
      </c>
      <c r="E33" s="10">
        <v>6.84</v>
      </c>
      <c r="F33" s="10">
        <v>5.49</v>
      </c>
      <c r="G33" s="119">
        <v>212.7</v>
      </c>
      <c r="H33" s="119">
        <v>0</v>
      </c>
      <c r="I33" s="46">
        <v>48.65</v>
      </c>
      <c r="J33" s="23"/>
      <c r="K33" s="23"/>
      <c r="L33" s="23"/>
      <c r="M33" s="23"/>
      <c r="N33" s="23"/>
    </row>
    <row r="34" spans="1:14" ht="32.25" customHeight="1" thickBot="1">
      <c r="A34" s="42" t="s">
        <v>42</v>
      </c>
      <c r="B34" s="54" t="s">
        <v>43</v>
      </c>
      <c r="C34" s="42">
        <v>150</v>
      </c>
      <c r="D34" s="10">
        <v>8.9</v>
      </c>
      <c r="E34" s="10">
        <v>5.9</v>
      </c>
      <c r="F34" s="10">
        <v>40.5</v>
      </c>
      <c r="G34" s="29">
        <f>(D34*4)+(E34*9)+(F34*4)</f>
        <v>250.7</v>
      </c>
      <c r="H34" s="29">
        <v>0</v>
      </c>
      <c r="I34" s="46">
        <v>12.76</v>
      </c>
      <c r="J34" s="23"/>
      <c r="K34" s="14"/>
      <c r="L34" s="14"/>
      <c r="M34" s="14"/>
      <c r="N34" s="14"/>
    </row>
    <row r="35" spans="1:14" ht="33" customHeight="1" thickBot="1">
      <c r="A35" s="86" t="s">
        <v>44</v>
      </c>
      <c r="B35" s="120" t="s">
        <v>45</v>
      </c>
      <c r="C35" s="121" t="s">
        <v>21</v>
      </c>
      <c r="D35" s="35">
        <v>0.15</v>
      </c>
      <c r="E35" s="35">
        <v>0</v>
      </c>
      <c r="F35" s="35">
        <v>19.28</v>
      </c>
      <c r="G35" s="122">
        <f t="shared" si="0"/>
        <v>77.72</v>
      </c>
      <c r="H35" s="59">
        <v>60</v>
      </c>
      <c r="I35" s="123">
        <v>8.02</v>
      </c>
      <c r="J35" s="23"/>
      <c r="K35" s="23"/>
      <c r="L35" s="23"/>
      <c r="M35" s="23"/>
      <c r="N35" s="23"/>
    </row>
    <row r="36" spans="1:14" ht="33.75" customHeight="1" hidden="1" thickBot="1">
      <c r="A36" s="42" t="s">
        <v>10</v>
      </c>
      <c r="B36" s="54" t="s">
        <v>19</v>
      </c>
      <c r="C36" s="55">
        <v>18.55</v>
      </c>
      <c r="D36" s="10">
        <v>2.3</v>
      </c>
      <c r="E36" s="10">
        <v>0.6</v>
      </c>
      <c r="F36" s="10">
        <v>15.3</v>
      </c>
      <c r="G36" s="12">
        <f t="shared" si="0"/>
        <v>75.8</v>
      </c>
      <c r="H36" s="12">
        <v>0</v>
      </c>
      <c r="I36" s="44">
        <v>1.16</v>
      </c>
      <c r="J36" s="95">
        <f>I36/C36*1000</f>
        <v>62.53369272237195</v>
      </c>
      <c r="K36" s="23"/>
      <c r="L36" s="23"/>
      <c r="M36" s="14"/>
      <c r="N36" s="14"/>
    </row>
    <row r="37" spans="1:14" ht="25.5" customHeight="1" thickBot="1">
      <c r="A37" s="42" t="s">
        <v>10</v>
      </c>
      <c r="B37" s="124" t="s">
        <v>9</v>
      </c>
      <c r="C37" s="125">
        <v>14.4</v>
      </c>
      <c r="D37" s="6">
        <v>1.1</v>
      </c>
      <c r="E37" s="126">
        <v>0.3</v>
      </c>
      <c r="F37" s="126">
        <v>7.4</v>
      </c>
      <c r="G37" s="127">
        <f t="shared" si="0"/>
        <v>36.7</v>
      </c>
      <c r="H37" s="12">
        <v>0</v>
      </c>
      <c r="I37" s="46">
        <v>0.9</v>
      </c>
      <c r="J37" s="95">
        <f>I37/C37*1000</f>
        <v>62.5</v>
      </c>
      <c r="K37" s="23"/>
      <c r="L37" s="23"/>
      <c r="M37" s="14"/>
      <c r="N37" s="14"/>
    </row>
    <row r="38" spans="1:14" ht="54" customHeight="1" thickBot="1">
      <c r="A38" s="49"/>
      <c r="B38" s="57"/>
      <c r="C38" s="128"/>
      <c r="D38" s="10"/>
      <c r="E38" s="10"/>
      <c r="F38" s="10"/>
      <c r="G38" s="12"/>
      <c r="H38" s="12"/>
      <c r="I38" s="111"/>
      <c r="J38" s="95" t="e">
        <f>I38/C38*1000</f>
        <v>#DIV/0!</v>
      </c>
      <c r="K38" s="23"/>
      <c r="L38" s="23"/>
      <c r="M38" s="14"/>
      <c r="N38" s="14"/>
    </row>
    <row r="39" spans="1:14" ht="54.75" customHeight="1" thickBot="1" thickTop="1">
      <c r="A39" s="129"/>
      <c r="B39" s="130" t="s">
        <v>7</v>
      </c>
      <c r="C39" s="60"/>
      <c r="D39" s="62">
        <f aca="true" t="shared" si="1" ref="D39:I39">SUM(D31:D38)</f>
        <v>25.67</v>
      </c>
      <c r="E39" s="62">
        <f t="shared" si="1"/>
        <v>20.84</v>
      </c>
      <c r="F39" s="62">
        <f>SUM(F31:F38)</f>
        <v>99.25000000000001</v>
      </c>
      <c r="G39" s="62">
        <f t="shared" si="1"/>
        <v>772.4200000000001</v>
      </c>
      <c r="H39" s="63">
        <f t="shared" si="1"/>
        <v>60</v>
      </c>
      <c r="I39" s="64">
        <f t="shared" si="1"/>
        <v>96</v>
      </c>
      <c r="J39" s="23"/>
      <c r="K39" s="23"/>
      <c r="L39" s="23"/>
      <c r="M39" s="23"/>
      <c r="N39" s="23"/>
    </row>
    <row r="40" spans="1:14" ht="6" customHeight="1" thickBot="1" thickTop="1">
      <c r="A40" s="4"/>
      <c r="B40" s="7" t="s">
        <v>8</v>
      </c>
      <c r="C40" s="45"/>
      <c r="D40" s="5">
        <f>D22+D39</f>
        <v>31.1</v>
      </c>
      <c r="E40" s="5">
        <f>E22+E39</f>
        <v>24.84</v>
      </c>
      <c r="F40" s="5">
        <f>F22+F39</f>
        <v>138.39000000000001</v>
      </c>
      <c r="G40" s="25">
        <f>G22+G39</f>
        <v>986.7</v>
      </c>
      <c r="H40" s="38"/>
      <c r="I40" s="48"/>
      <c r="J40" s="14"/>
      <c r="K40" s="23"/>
      <c r="L40" s="23"/>
      <c r="M40" s="23"/>
      <c r="N40" s="23"/>
    </row>
    <row r="41" spans="1:14" ht="45" customHeight="1" thickBot="1">
      <c r="A41" s="3"/>
      <c r="B41" s="36" t="s">
        <v>18</v>
      </c>
      <c r="C41" s="41"/>
      <c r="D41" s="3"/>
      <c r="E41" s="3"/>
      <c r="F41" s="3"/>
      <c r="G41" s="26"/>
      <c r="H41" s="26"/>
      <c r="I41" s="131"/>
      <c r="J41" s="14"/>
      <c r="K41" s="23"/>
      <c r="L41" s="23"/>
      <c r="M41" s="23"/>
      <c r="N41" s="23"/>
    </row>
    <row r="42" spans="1:14" ht="40.5" customHeight="1">
      <c r="A42" s="115" t="s">
        <v>36</v>
      </c>
      <c r="B42" s="56" t="s">
        <v>37</v>
      </c>
      <c r="C42" s="116">
        <v>100</v>
      </c>
      <c r="D42" s="31">
        <v>0.7</v>
      </c>
      <c r="E42" s="31">
        <v>5</v>
      </c>
      <c r="F42" s="31">
        <v>2.3</v>
      </c>
      <c r="G42" s="32">
        <f>(D42+F42)*4+E42*9</f>
        <v>57</v>
      </c>
      <c r="H42" s="32">
        <v>0</v>
      </c>
      <c r="I42" s="111">
        <v>21.99</v>
      </c>
      <c r="J42" s="23"/>
      <c r="K42" s="23"/>
      <c r="L42" s="23"/>
      <c r="M42" s="23"/>
      <c r="N42" s="23"/>
    </row>
    <row r="43" spans="1:14" ht="44.25" customHeight="1" thickBot="1">
      <c r="A43" s="117" t="s">
        <v>38</v>
      </c>
      <c r="B43" s="81" t="s">
        <v>39</v>
      </c>
      <c r="C43" s="118" t="s">
        <v>20</v>
      </c>
      <c r="D43" s="98">
        <v>4.3</v>
      </c>
      <c r="E43" s="98">
        <v>5.6</v>
      </c>
      <c r="F43" s="98">
        <v>12.6</v>
      </c>
      <c r="G43" s="99">
        <f aca="true" t="shared" si="2" ref="G43:G48">(D43*4)+(E43*9)+(F43*4)</f>
        <v>118</v>
      </c>
      <c r="H43" s="99">
        <v>0</v>
      </c>
      <c r="I43" s="85">
        <v>9.49</v>
      </c>
      <c r="J43" s="23"/>
      <c r="K43" s="23"/>
      <c r="L43" s="14"/>
      <c r="M43" s="23"/>
      <c r="N43" s="14"/>
    </row>
    <row r="44" spans="1:14" ht="32.25" customHeight="1" thickBot="1">
      <c r="A44" s="42">
        <v>439</v>
      </c>
      <c r="B44" s="54" t="s">
        <v>41</v>
      </c>
      <c r="C44" s="55">
        <v>100</v>
      </c>
      <c r="D44" s="10">
        <v>12</v>
      </c>
      <c r="E44" s="10">
        <v>7.4</v>
      </c>
      <c r="F44" s="10">
        <v>6.5</v>
      </c>
      <c r="G44" s="99">
        <f t="shared" si="2"/>
        <v>140.60000000000002</v>
      </c>
      <c r="H44" s="119">
        <v>0</v>
      </c>
      <c r="I44" s="46">
        <v>54</v>
      </c>
      <c r="J44" s="23"/>
      <c r="K44" s="23"/>
      <c r="L44" s="14"/>
      <c r="M44" s="23"/>
      <c r="N44" s="14"/>
    </row>
    <row r="45" spans="1:14" ht="30" customHeight="1" thickBot="1">
      <c r="A45" s="42" t="s">
        <v>42</v>
      </c>
      <c r="B45" s="52" t="s">
        <v>46</v>
      </c>
      <c r="C45" s="40">
        <v>200</v>
      </c>
      <c r="D45" s="22">
        <v>10.6</v>
      </c>
      <c r="E45" s="22">
        <v>7.08</v>
      </c>
      <c r="F45" s="22">
        <v>48.6</v>
      </c>
      <c r="G45" s="29">
        <f t="shared" si="2"/>
        <v>300.52</v>
      </c>
      <c r="H45" s="29">
        <v>0</v>
      </c>
      <c r="I45" s="46">
        <v>16.94</v>
      </c>
      <c r="J45" s="23"/>
      <c r="K45" s="23"/>
      <c r="L45" s="23"/>
      <c r="M45" s="23"/>
      <c r="N45" s="23"/>
    </row>
    <row r="46" spans="1:14" ht="39.75" customHeight="1" thickBot="1">
      <c r="A46" s="86" t="s">
        <v>44</v>
      </c>
      <c r="B46" s="54" t="s">
        <v>45</v>
      </c>
      <c r="C46" s="132" t="s">
        <v>22</v>
      </c>
      <c r="D46" s="10">
        <v>0.15</v>
      </c>
      <c r="E46" s="10">
        <v>0</v>
      </c>
      <c r="F46" s="10">
        <v>19.28</v>
      </c>
      <c r="G46" s="12">
        <f t="shared" si="2"/>
        <v>77.72</v>
      </c>
      <c r="H46" s="12">
        <v>70</v>
      </c>
      <c r="I46" s="46">
        <v>8.11</v>
      </c>
      <c r="J46" s="23"/>
      <c r="K46" s="14"/>
      <c r="L46" s="14"/>
      <c r="M46" s="14"/>
      <c r="N46" s="14"/>
    </row>
    <row r="47" spans="1:10" ht="32.25" customHeight="1" thickBot="1">
      <c r="A47" s="42" t="s">
        <v>10</v>
      </c>
      <c r="B47" s="54" t="s">
        <v>19</v>
      </c>
      <c r="C47" s="55">
        <v>37</v>
      </c>
      <c r="D47" s="10">
        <v>2.3</v>
      </c>
      <c r="E47" s="10">
        <v>0.6</v>
      </c>
      <c r="F47" s="10">
        <v>15.3</v>
      </c>
      <c r="G47" s="12">
        <f t="shared" si="2"/>
        <v>75.8</v>
      </c>
      <c r="H47" s="12">
        <v>0</v>
      </c>
      <c r="I47" s="46">
        <v>2.32</v>
      </c>
      <c r="J47" s="95">
        <f>I47/C47*1000</f>
        <v>62.7027027027027</v>
      </c>
    </row>
    <row r="48" spans="1:14" ht="45.75" customHeight="1" thickBot="1">
      <c r="A48" s="42" t="s">
        <v>10</v>
      </c>
      <c r="B48" s="124" t="s">
        <v>9</v>
      </c>
      <c r="C48" s="125">
        <v>34.3</v>
      </c>
      <c r="D48" s="6">
        <v>1.1</v>
      </c>
      <c r="E48" s="126">
        <v>0.3</v>
      </c>
      <c r="F48" s="126">
        <v>7.4</v>
      </c>
      <c r="G48" s="127">
        <f t="shared" si="2"/>
        <v>36.7</v>
      </c>
      <c r="H48" s="12">
        <v>0</v>
      </c>
      <c r="I48" s="46">
        <v>2.15</v>
      </c>
      <c r="J48" s="95">
        <f>I48/C48*1000</f>
        <v>62.68221574344024</v>
      </c>
      <c r="K48" s="17"/>
      <c r="L48" s="17"/>
      <c r="M48" s="17"/>
      <c r="N48" s="17"/>
    </row>
    <row r="49" spans="1:14" ht="41.25" customHeight="1" thickBot="1">
      <c r="A49" s="49"/>
      <c r="B49" s="57"/>
      <c r="C49" s="128"/>
      <c r="D49" s="10"/>
      <c r="E49" s="10"/>
      <c r="F49" s="10"/>
      <c r="G49" s="12"/>
      <c r="H49" s="12"/>
      <c r="I49" s="111"/>
      <c r="J49" s="95" t="e">
        <f>I49/C49*1000</f>
        <v>#DIV/0!</v>
      </c>
      <c r="K49" s="17"/>
      <c r="L49" s="17"/>
      <c r="M49" s="17"/>
      <c r="N49" s="17"/>
    </row>
    <row r="50" spans="1:14" ht="34.5" customHeight="1" thickBot="1" thickTop="1">
      <c r="A50" s="129"/>
      <c r="B50" s="130" t="s">
        <v>7</v>
      </c>
      <c r="C50" s="60"/>
      <c r="D50" s="62">
        <f aca="true" t="shared" si="3" ref="D50:I50">SUM(D42:D49)</f>
        <v>31.150000000000002</v>
      </c>
      <c r="E50" s="62">
        <f t="shared" si="3"/>
        <v>25.98</v>
      </c>
      <c r="F50" s="62">
        <f t="shared" si="3"/>
        <v>111.98</v>
      </c>
      <c r="G50" s="62">
        <f t="shared" si="3"/>
        <v>806.34</v>
      </c>
      <c r="H50" s="63">
        <f t="shared" si="3"/>
        <v>70</v>
      </c>
      <c r="I50" s="64">
        <f t="shared" si="3"/>
        <v>114.99999999999999</v>
      </c>
      <c r="J50" s="23"/>
      <c r="K50" s="17"/>
      <c r="L50" s="17"/>
      <c r="M50" s="17"/>
      <c r="N50" s="17"/>
    </row>
    <row r="51" spans="1:14" ht="6" customHeight="1" thickBot="1" thickTop="1">
      <c r="A51" s="4"/>
      <c r="B51" s="7"/>
      <c r="C51" s="45"/>
      <c r="D51" s="5"/>
      <c r="E51" s="5"/>
      <c r="F51" s="5"/>
      <c r="G51" s="58"/>
      <c r="H51" s="58"/>
      <c r="I51" s="47"/>
      <c r="J51" s="14"/>
      <c r="K51" s="17"/>
      <c r="L51" s="17"/>
      <c r="M51" s="17"/>
      <c r="N51" s="17"/>
    </row>
    <row r="52" spans="1:14" ht="34.5" customHeight="1" thickBot="1">
      <c r="A52" s="4"/>
      <c r="B52" s="30" t="s">
        <v>47</v>
      </c>
      <c r="C52" s="45"/>
      <c r="D52" s="5"/>
      <c r="E52" s="5"/>
      <c r="F52" s="5"/>
      <c r="G52" s="25"/>
      <c r="H52" s="25"/>
      <c r="I52" s="47"/>
      <c r="K52" s="17"/>
      <c r="L52" s="17"/>
      <c r="M52" s="17"/>
      <c r="N52" s="17"/>
    </row>
    <row r="53" spans="1:10" ht="43.5" customHeight="1" thickBot="1">
      <c r="A53" s="133" t="s">
        <v>27</v>
      </c>
      <c r="B53" s="134" t="s">
        <v>48</v>
      </c>
      <c r="C53" s="135">
        <v>120</v>
      </c>
      <c r="D53" s="136">
        <v>15.2</v>
      </c>
      <c r="E53" s="136">
        <v>14.3</v>
      </c>
      <c r="F53" s="136">
        <v>39.7</v>
      </c>
      <c r="G53" s="137">
        <f>(D53+F53)*4+E53*9</f>
        <v>348.30000000000007</v>
      </c>
      <c r="H53" s="138">
        <v>0</v>
      </c>
      <c r="I53" s="139">
        <v>38.79</v>
      </c>
      <c r="J53" s="16"/>
    </row>
    <row r="54" spans="1:10" ht="34.5" customHeight="1" thickBot="1">
      <c r="A54" s="42" t="s">
        <v>49</v>
      </c>
      <c r="B54" s="54" t="s">
        <v>50</v>
      </c>
      <c r="C54" s="55">
        <v>200</v>
      </c>
      <c r="D54" s="10">
        <v>1.4</v>
      </c>
      <c r="E54" s="10">
        <v>1.6</v>
      </c>
      <c r="F54" s="67">
        <v>16.4</v>
      </c>
      <c r="G54" s="140">
        <f>(D54*4)+(E54*9)+(F54*4)</f>
        <v>85.6</v>
      </c>
      <c r="H54" s="141">
        <v>0</v>
      </c>
      <c r="I54" s="46">
        <v>1.93</v>
      </c>
      <c r="J54" s="15"/>
    </row>
    <row r="55" spans="1:10" ht="34.5" customHeight="1" thickBot="1">
      <c r="A55" s="43" t="s">
        <v>51</v>
      </c>
      <c r="B55" s="124" t="s">
        <v>19</v>
      </c>
      <c r="C55" s="125">
        <v>20.45</v>
      </c>
      <c r="D55" s="37">
        <v>1.26</v>
      </c>
      <c r="E55" s="37">
        <v>0.34</v>
      </c>
      <c r="F55" s="37">
        <v>8.3</v>
      </c>
      <c r="G55" s="12">
        <f>(D55+F55)*4+E55*9</f>
        <v>41.300000000000004</v>
      </c>
      <c r="H55" s="12">
        <v>0</v>
      </c>
      <c r="I55" s="44">
        <v>1.28</v>
      </c>
      <c r="J55" s="95">
        <f>I55/C55*1000</f>
        <v>62.5916870415648</v>
      </c>
    </row>
    <row r="56" spans="1:10" ht="9.75" customHeight="1">
      <c r="A56" s="49"/>
      <c r="B56" s="52"/>
      <c r="C56" s="53"/>
      <c r="D56" s="2"/>
      <c r="E56" s="142"/>
      <c r="F56" s="142"/>
      <c r="G56" s="127"/>
      <c r="H56" s="12"/>
      <c r="I56" s="51"/>
      <c r="J56" s="95"/>
    </row>
    <row r="57" spans="1:10" ht="41.25" customHeight="1" hidden="1" thickBot="1">
      <c r="A57" s="143"/>
      <c r="B57" s="144" t="s">
        <v>7</v>
      </c>
      <c r="C57" s="145"/>
      <c r="D57" s="146">
        <f aca="true" t="shared" si="4" ref="D57:I57">SUM(D53:D56)</f>
        <v>17.86</v>
      </c>
      <c r="E57" s="146">
        <f t="shared" si="4"/>
        <v>16.240000000000002</v>
      </c>
      <c r="F57" s="146">
        <f t="shared" si="4"/>
        <v>64.4</v>
      </c>
      <c r="G57" s="146">
        <f t="shared" si="4"/>
        <v>475.2000000000001</v>
      </c>
      <c r="H57" s="146">
        <f t="shared" si="4"/>
        <v>0</v>
      </c>
      <c r="I57" s="147">
        <f t="shared" si="4"/>
        <v>42</v>
      </c>
      <c r="J57" s="15"/>
    </row>
    <row r="58" spans="1:9" ht="30.75" customHeight="1" thickBot="1">
      <c r="A58" s="65"/>
      <c r="B58" s="30" t="s">
        <v>52</v>
      </c>
      <c r="C58" s="65"/>
      <c r="D58" s="65"/>
      <c r="E58" s="65"/>
      <c r="F58" s="65"/>
      <c r="G58" s="65"/>
      <c r="H58" s="65"/>
      <c r="I58" s="65"/>
    </row>
    <row r="59" spans="1:9" ht="34.5" customHeight="1" thickBot="1">
      <c r="A59" s="42">
        <v>439</v>
      </c>
      <c r="B59" s="54" t="s">
        <v>41</v>
      </c>
      <c r="C59" s="55">
        <v>100</v>
      </c>
      <c r="D59" s="10">
        <v>12</v>
      </c>
      <c r="E59" s="10">
        <v>7.4</v>
      </c>
      <c r="F59" s="10">
        <v>6.5</v>
      </c>
      <c r="G59" s="99">
        <f>(D59*4)+(E59*9)+(F59*4)</f>
        <v>140.60000000000002</v>
      </c>
      <c r="H59" s="119">
        <v>0</v>
      </c>
      <c r="I59" s="46">
        <v>54</v>
      </c>
    </row>
    <row r="60" spans="1:9" ht="40.5" customHeight="1" thickBot="1">
      <c r="A60" s="42" t="s">
        <v>42</v>
      </c>
      <c r="B60" s="54" t="s">
        <v>43</v>
      </c>
      <c r="C60" s="42">
        <v>150</v>
      </c>
      <c r="D60" s="10">
        <v>8.9</v>
      </c>
      <c r="E60" s="10">
        <v>5.9</v>
      </c>
      <c r="F60" s="10">
        <v>40.5</v>
      </c>
      <c r="G60" s="29">
        <f>(D60*4)+(E60*9)+(F60*4)</f>
        <v>250.7</v>
      </c>
      <c r="H60" s="29">
        <v>0</v>
      </c>
      <c r="I60" s="46">
        <v>12.76</v>
      </c>
    </row>
    <row r="61" spans="1:9" ht="66.75" thickBot="1">
      <c r="A61" s="42" t="s">
        <v>44</v>
      </c>
      <c r="B61" s="54" t="s">
        <v>45</v>
      </c>
      <c r="C61" s="132" t="s">
        <v>22</v>
      </c>
      <c r="D61" s="10">
        <v>0.15</v>
      </c>
      <c r="E61" s="10">
        <v>0</v>
      </c>
      <c r="F61" s="10">
        <v>19.28</v>
      </c>
      <c r="G61" s="12">
        <f>(D61*4)+(E61*9)+(F61*4)</f>
        <v>77.72</v>
      </c>
      <c r="H61" s="12">
        <v>70</v>
      </c>
      <c r="I61" s="46">
        <v>8.11</v>
      </c>
    </row>
    <row r="62" spans="1:10" ht="33.75" thickBot="1">
      <c r="A62" s="42" t="s">
        <v>10</v>
      </c>
      <c r="B62" s="54" t="s">
        <v>19</v>
      </c>
      <c r="C62" s="55">
        <v>50</v>
      </c>
      <c r="D62" s="10">
        <v>2.18</v>
      </c>
      <c r="E62" s="10">
        <v>0.28</v>
      </c>
      <c r="F62" s="10">
        <v>13.56</v>
      </c>
      <c r="G62" s="12">
        <f>(D62*4)+(E62*9)+(F62*4)</f>
        <v>65.48</v>
      </c>
      <c r="H62" s="12">
        <v>0</v>
      </c>
      <c r="I62" s="46">
        <v>3.13</v>
      </c>
      <c r="J62" s="95">
        <f>I62/C62*1000</f>
        <v>62.6</v>
      </c>
    </row>
    <row r="63" spans="1:10" ht="33.75" thickBot="1">
      <c r="A63" s="42"/>
      <c r="B63" s="54"/>
      <c r="C63" s="55"/>
      <c r="D63" s="10"/>
      <c r="E63" s="10"/>
      <c r="F63" s="10"/>
      <c r="G63" s="12"/>
      <c r="H63" s="12"/>
      <c r="I63" s="44"/>
      <c r="J63" s="95" t="e">
        <f>I63/C63*1000</f>
        <v>#DIV/0!</v>
      </c>
    </row>
    <row r="64" spans="1:9" ht="29.25" thickBot="1" thickTop="1">
      <c r="A64" s="148"/>
      <c r="B64" s="61" t="s">
        <v>7</v>
      </c>
      <c r="C64" s="60"/>
      <c r="D64" s="63">
        <f aca="true" t="shared" si="5" ref="D64:I64">SUM(D59:D63)</f>
        <v>23.229999999999997</v>
      </c>
      <c r="E64" s="63">
        <f t="shared" si="5"/>
        <v>13.58</v>
      </c>
      <c r="F64" s="63">
        <f t="shared" si="5"/>
        <v>79.84</v>
      </c>
      <c r="G64" s="63">
        <f t="shared" si="5"/>
        <v>534.5</v>
      </c>
      <c r="H64" s="63">
        <f t="shared" si="5"/>
        <v>70</v>
      </c>
      <c r="I64" s="66">
        <f t="shared" si="5"/>
        <v>78</v>
      </c>
    </row>
    <row r="65" spans="2:8" ht="21" thickTop="1">
      <c r="B65" s="18" t="s">
        <v>53</v>
      </c>
      <c r="C65" s="18"/>
      <c r="D65" s="18"/>
      <c r="E65" s="34"/>
      <c r="F65" s="33"/>
      <c r="G65" s="33"/>
      <c r="H65" s="33"/>
    </row>
    <row r="66" spans="2:8" ht="20.25">
      <c r="B66" s="154"/>
      <c r="C66" s="154"/>
      <c r="D66" s="154"/>
      <c r="E66" s="34"/>
      <c r="F66" s="33"/>
      <c r="G66" s="33"/>
      <c r="H66" s="33"/>
    </row>
    <row r="67" spans="2:8" ht="20.25">
      <c r="B67" s="155" t="s">
        <v>54</v>
      </c>
      <c r="C67" s="155"/>
      <c r="D67" s="155"/>
      <c r="E67" s="33"/>
      <c r="F67" s="33"/>
      <c r="G67" s="33"/>
      <c r="H67" s="33"/>
    </row>
    <row r="68" spans="2:8" ht="20.25">
      <c r="B68" s="33"/>
      <c r="C68" s="33"/>
      <c r="D68" s="33"/>
      <c r="E68" s="33"/>
      <c r="F68" s="33"/>
      <c r="G68" s="33"/>
      <c r="H68" s="33"/>
    </row>
    <row r="69" spans="2:4" ht="20.25">
      <c r="B69" s="18" t="s">
        <v>55</v>
      </c>
      <c r="C69" s="149"/>
      <c r="D69" s="18"/>
    </row>
  </sheetData>
  <sheetProtection/>
  <mergeCells count="13">
    <mergeCell ref="D12:E12"/>
    <mergeCell ref="C13:C15"/>
    <mergeCell ref="D13:F14"/>
    <mergeCell ref="G13:G14"/>
    <mergeCell ref="H13:H14"/>
    <mergeCell ref="I13:I14"/>
    <mergeCell ref="B66:D66"/>
    <mergeCell ref="B67:D67"/>
    <mergeCell ref="I7:J7"/>
    <mergeCell ref="B8:F8"/>
    <mergeCell ref="B9:F9"/>
    <mergeCell ref="F10:I10"/>
    <mergeCell ref="D11:I11"/>
  </mergeCells>
  <printOptions horizontalCentered="1"/>
  <pageMargins left="0.1968503937007874" right="0.3937007874015748" top="0.1968503937007874" bottom="0.984251968503937" header="0.7086614173228347" footer="0.5118110236220472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User</cp:lastModifiedBy>
  <cp:lastPrinted>2021-05-04T03:05:53Z</cp:lastPrinted>
  <dcterms:created xsi:type="dcterms:W3CDTF">2014-01-29T02:38:01Z</dcterms:created>
  <dcterms:modified xsi:type="dcterms:W3CDTF">2021-05-20T09:40:20Z</dcterms:modified>
  <cp:category/>
  <cp:version/>
  <cp:contentType/>
  <cp:contentStatus/>
</cp:coreProperties>
</file>